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 activeTab="1"/>
  </bookViews>
  <sheets>
    <sheet name="Sheet1" sheetId="1" r:id="rId1"/>
    <sheet name="Sheet9" sheetId="9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9" l="1"/>
  <c r="K15" i="9"/>
  <c r="K13" i="9"/>
  <c r="K14" i="9"/>
  <c r="K12" i="9"/>
  <c r="J12" i="9" s="1"/>
  <c r="K9" i="9"/>
  <c r="J9" i="9" s="1"/>
  <c r="K8" i="9"/>
  <c r="J8" i="9" s="1"/>
  <c r="K7" i="9"/>
  <c r="J7" i="9" s="1"/>
  <c r="J17" i="9"/>
  <c r="J15" i="9"/>
  <c r="J14" i="9"/>
  <c r="J11" i="9"/>
  <c r="K18" i="9" l="1"/>
  <c r="J13" i="9"/>
  <c r="J18" i="9" s="1"/>
</calcChain>
</file>

<file path=xl/sharedStrings.xml><?xml version="1.0" encoding="utf-8"?>
<sst xmlns="http://schemas.openxmlformats.org/spreadsheetml/2006/main" count="167" uniqueCount="75">
  <si>
    <t>(Name of Agency) Annual Procurement Plan for FY ______</t>
  </si>
  <si>
    <t>Department of Budget and Management Procurement Monitoring Report as of month/day/2006</t>
  </si>
  <si>
    <t>Code (PAP)</t>
  </si>
  <si>
    <t>Procurement     Program/Project</t>
  </si>
  <si>
    <t>PMO/             End-User</t>
  </si>
  <si>
    <t>Mode of Procurement</t>
  </si>
  <si>
    <t>Schedule for Each Procurement Activity</t>
  </si>
  <si>
    <t>Source of Funds</t>
  </si>
  <si>
    <t>Estimated Budget (PhP)</t>
  </si>
  <si>
    <t>Remarks                                                                        (brief description of Program/Activity/Project)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</si>
  <si>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</si>
  <si>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</si>
  <si>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</si>
  <si>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</si>
  <si>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Advertisement/Posting of IB/REI</t>
  </si>
  <si>
    <t>Submission/Opening of Bids</t>
  </si>
  <si>
    <t>Notice of Award</t>
  </si>
  <si>
    <t>Contract Signing</t>
  </si>
  <si>
    <t>Total</t>
  </si>
  <si>
    <t>MOOE</t>
  </si>
  <si>
    <t>CO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</si>
  <si>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</si>
  <si>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</si>
  <si>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</si>
  <si>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</si>
  <si>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</si>
  <si>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</si>
  <si>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</si>
  <si>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</si>
  <si>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Notice to Proceed</t>
  </si>
  <si>
    <t>Delivery/ Accept</t>
  </si>
  <si>
    <t>Payment Process</t>
  </si>
  <si>
    <t>Pre-Proc Conf</t>
  </si>
  <si>
    <t>Not Applicable</t>
  </si>
  <si>
    <t>Submission/ Opening of Bids</t>
  </si>
  <si>
    <t>Advertisement/ Posting of IB/REI</t>
  </si>
  <si>
    <r>
      <t xml:space="preserve">Name of Agency:    </t>
    </r>
    <r>
      <rPr>
        <b/>
        <sz val="10"/>
        <color rgb="FF000000"/>
        <rFont val="Arial1"/>
      </rPr>
      <t>TESDA Ifugao Provincial Office</t>
    </r>
  </si>
  <si>
    <t>Prepared by:</t>
  </si>
  <si>
    <t>MARIFI T. BADUA</t>
  </si>
  <si>
    <t>Secretariat, Bids and Awards Committee</t>
  </si>
  <si>
    <t>Recommending Approval:</t>
  </si>
  <si>
    <t>MELITA D. PINIC</t>
  </si>
  <si>
    <t>Chairman, Bids and Awards Committee</t>
  </si>
  <si>
    <t>Approved:</t>
  </si>
  <si>
    <t>JOHN B. ADAWEY</t>
  </si>
  <si>
    <t>Provincial Director</t>
  </si>
  <si>
    <t>Finance and Administrative Section</t>
  </si>
  <si>
    <t>Total Amount</t>
  </si>
  <si>
    <t>For Non-CSE</t>
  </si>
  <si>
    <t>Utility Water</t>
  </si>
  <si>
    <t>Drinking Water</t>
  </si>
  <si>
    <t>Fuel, oil and lubricants</t>
  </si>
  <si>
    <t>Notarial Services</t>
  </si>
  <si>
    <t>Postage and Courier Services</t>
  </si>
  <si>
    <t>Telephone-Mobile Services</t>
  </si>
  <si>
    <t>Internet Services</t>
  </si>
  <si>
    <t>Electricty Services</t>
  </si>
  <si>
    <t>Telephone-Mobile Services for the Provincial Director</t>
  </si>
  <si>
    <t>Provided by IFELCO</t>
  </si>
  <si>
    <t xml:space="preserve"> Annual Procurement Plan for FY 2020</t>
  </si>
  <si>
    <t>Supply of utility water from January to December 2020</t>
  </si>
  <si>
    <t>Supply of drinking water from January to December 2020</t>
  </si>
  <si>
    <t>Supply of fuel, oil and lubricants from January to December 2020</t>
  </si>
  <si>
    <t>Supply of services for  postage/courier, inc. waybills from January to December 2020 (as the need arises)</t>
  </si>
  <si>
    <t>Supply of services for  postage/courier, inc. waybills from January to December 2020(as the need arises)</t>
  </si>
  <si>
    <t>Supply of telephone-mobile services from January to December 2020.  Contracted with Globe Telecommunications. 2 lines</t>
  </si>
  <si>
    <t xml:space="preserve">Supply of telephone-mobile services from January to December 2020.  Contracted with Globe Telecommunications and Smart Communications. </t>
  </si>
  <si>
    <t>Supply of internet services from January to December 2020.  Contracted with Globe Telecommunications. 2 lines</t>
  </si>
  <si>
    <t>Vehicle Maintenance Supplies and Materials</t>
  </si>
  <si>
    <t>Direct Contracting</t>
  </si>
  <si>
    <t>NP - Small Value Procurement</t>
  </si>
  <si>
    <t>GoP -MOOE</t>
  </si>
  <si>
    <t>Jan. 2020</t>
  </si>
  <si>
    <t>as needed</t>
  </si>
  <si>
    <t>Regular check-up and maintenance of Toyota Innova SHY 809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</si>
</sst>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/dd/yy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Arial1"/>
    </font>
    <font>
      <sz val="10"/>
      <color rgb="FF000000"/>
      <name val="Arial1"/>
    </font>
    <font>
      <b/>
      <sz val="9"/>
      <color rgb="FF000000"/>
      <name val="Arial1"/>
    </font>
    <font>
      <b/>
      <sz val="8"/>
      <color rgb="FF000000"/>
      <name val="Arial1"/>
    </font>
    <font>
      <sz val="9"/>
      <color rgb="FF000000"/>
      <name val="Arial1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rgb="FF000000"/>
      <name val="Arial1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5" fillId="2" borderId="8" xfId="0" applyFont="1" applyFill="1" applyBorder="1" applyAlignment="1" applyProtection="1">
      <alignment vertical="top" wrapText="1"/>
    </xf>
    <xf numFmtId="0" fontId="4" fillId="2" borderId="8" xfId="0" applyFont="1" applyFill="1" applyBorder="1" applyAlignment="1" applyProtection="1">
      <alignment horizontal="center" vertical="top" wrapText="1"/>
    </xf>
    <xf numFmtId="0" fontId="5" fillId="2" borderId="9" xfId="0" applyFont="1" applyFill="1" applyBorder="1" applyAlignment="1" applyProtection="1">
      <alignment horizontal="center" vertical="top" wrapText="1"/>
      <protection locked="0"/>
    </xf>
    <xf numFmtId="0" fontId="5" fillId="2" borderId="10" xfId="0" applyFont="1" applyFill="1" applyBorder="1" applyAlignment="1" applyProtection="1">
      <alignment horizontal="center" vertical="top" wrapText="1"/>
      <protection locked="0"/>
    </xf>
    <xf numFmtId="0" fontId="5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0" xfId="0" applyFont="1" applyFill="1" applyBorder="1" applyAlignment="1" applyProtection="1">
      <alignment horizontal="center" vertical="top" wrapText="1"/>
      <protection locked="0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9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Protection="1">
      <protection locked="0"/>
    </xf>
    <xf numFmtId="164" fontId="8" fillId="0" borderId="8" xfId="0" applyNumberFormat="1" applyFont="1" applyFill="1" applyBorder="1"/>
    <xf numFmtId="43" fontId="8" fillId="0" borderId="14" xfId="1" applyFont="1" applyBorder="1"/>
    <xf numFmtId="0" fontId="8" fillId="0" borderId="15" xfId="0" applyFont="1" applyBorder="1"/>
    <xf numFmtId="0" fontId="8" fillId="0" borderId="8" xfId="0" applyFont="1" applyFill="1" applyBorder="1"/>
    <xf numFmtId="43" fontId="8" fillId="0" borderId="8" xfId="1" applyFont="1" applyFill="1" applyBorder="1"/>
    <xf numFmtId="0" fontId="0" fillId="0" borderId="0" xfId="0" applyFill="1"/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center" vertical="top" wrapText="1"/>
    </xf>
    <xf numFmtId="0" fontId="4" fillId="0" borderId="8" xfId="0" applyFont="1" applyFill="1" applyBorder="1" applyAlignment="1" applyProtection="1">
      <alignment horizontal="center" vertical="top" wrapText="1"/>
    </xf>
    <xf numFmtId="0" fontId="8" fillId="0" borderId="0" xfId="0" applyFont="1" applyFill="1"/>
    <xf numFmtId="0" fontId="7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8" fillId="0" borderId="12" xfId="0" applyFont="1" applyFill="1" applyBorder="1"/>
    <xf numFmtId="43" fontId="10" fillId="0" borderId="14" xfId="0" applyNumberFormat="1" applyFont="1" applyBorder="1" applyAlignment="1"/>
    <xf numFmtId="0" fontId="8" fillId="0" borderId="13" xfId="0" applyFont="1" applyFill="1" applyBorder="1"/>
    <xf numFmtId="0" fontId="12" fillId="0" borderId="8" xfId="0" applyFont="1" applyFill="1" applyBorder="1" applyAlignment="1">
      <alignment wrapText="1"/>
    </xf>
    <xf numFmtId="164" fontId="12" fillId="0" borderId="8" xfId="0" applyNumberFormat="1" applyFont="1" applyFill="1" applyBorder="1"/>
    <xf numFmtId="43" fontId="12" fillId="0" borderId="8" xfId="1" applyFont="1" applyFill="1" applyBorder="1"/>
    <xf numFmtId="0" fontId="12" fillId="0" borderId="13" xfId="0" applyFont="1" applyFill="1" applyBorder="1" applyAlignment="1">
      <alignment wrapText="1"/>
    </xf>
    <xf numFmtId="0" fontId="12" fillId="0" borderId="13" xfId="0" applyFont="1" applyFill="1" applyBorder="1"/>
    <xf numFmtId="0" fontId="4" fillId="2" borderId="2" xfId="0" applyFont="1" applyFill="1" applyBorder="1" applyAlignment="1" applyProtection="1">
      <alignment horizontal="center" vertical="top" wrapText="1"/>
    </xf>
    <xf numFmtId="0" fontId="4" fillId="2" borderId="1" xfId="0" applyFont="1" applyFill="1" applyBorder="1" applyAlignment="1" applyProtection="1">
      <alignment horizontal="center" vertical="top" wrapText="1"/>
    </xf>
    <xf numFmtId="0" fontId="4" fillId="2" borderId="6" xfId="0" applyFont="1" applyFill="1" applyBorder="1" applyAlignment="1" applyProtection="1">
      <alignment horizontal="center" vertical="top" wrapText="1"/>
      <protection locked="0"/>
    </xf>
    <xf numFmtId="0" fontId="4" fillId="2" borderId="5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 applyProtection="1">
      <alignment horizontal="center" vertical="top" wrapText="1"/>
      <protection locked="0"/>
    </xf>
    <xf numFmtId="0" fontId="4" fillId="2" borderId="3" xfId="0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2" xfId="0" applyFont="1" applyFill="1" applyBorder="1" applyAlignment="1" applyProtection="1">
      <alignment horizontal="center" vertical="top" wrapText="1"/>
    </xf>
    <xf numFmtId="0" fontId="4" fillId="0" borderId="3" xfId="0" applyFont="1" applyFill="1" applyBorder="1" applyAlignment="1" applyProtection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"/>
  <sheetViews>
    <sheetView topLeftCell="B1" workbookViewId="0">
      <selection activeCell="E13" sqref="E13"/>
    </sheetView>
  </sheetViews>
  <sheetFormatPr defaultRowHeight="15"/>
  <sheetData>
    <row r="1" spans="1:42" s="1" customFormat="1" ht="18">
      <c r="C1" s="2" t="s">
        <v>0</v>
      </c>
      <c r="J1" s="3"/>
      <c r="K1" s="3"/>
      <c r="L1" s="3"/>
      <c r="N1" s="2" t="s">
        <v>1</v>
      </c>
      <c r="AC1" s="3"/>
      <c r="AD1" s="3"/>
      <c r="AE1" s="3"/>
      <c r="AF1" s="3"/>
    </row>
    <row r="2" spans="1:42" s="5" customFormat="1" ht="13.5" thickBot="1">
      <c r="A2" s="4"/>
      <c r="J2" s="4"/>
      <c r="K2" s="4"/>
      <c r="L2" s="4"/>
      <c r="AC2" s="4"/>
      <c r="AD2" s="4"/>
      <c r="AE2" s="4"/>
      <c r="AF2" s="4"/>
    </row>
    <row r="3" spans="1:42" s="6" customFormat="1" ht="18" customHeight="1" thickBot="1">
      <c r="A3" s="41" t="s">
        <v>2</v>
      </c>
      <c r="B3" s="40" t="s">
        <v>3</v>
      </c>
      <c r="C3" s="40" t="s">
        <v>4</v>
      </c>
      <c r="D3" s="40" t="s">
        <v>5</v>
      </c>
      <c r="E3" s="40" t="s">
        <v>6</v>
      </c>
      <c r="F3" s="40"/>
      <c r="G3" s="40"/>
      <c r="H3" s="40"/>
      <c r="I3" s="40" t="s">
        <v>7</v>
      </c>
      <c r="J3" s="40" t="s">
        <v>8</v>
      </c>
      <c r="K3" s="40"/>
      <c r="L3" s="40"/>
      <c r="M3" s="45" t="s">
        <v>9</v>
      </c>
      <c r="N3" s="46" t="s">
        <v>4</v>
      </c>
      <c r="O3" s="43" t="s">
        <v>5</v>
      </c>
      <c r="P3" s="42" t="s">
        <v>6</v>
      </c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3" t="s">
        <v>7</v>
      </c>
      <c r="AC3" s="42" t="s">
        <v>10</v>
      </c>
      <c r="AD3" s="42"/>
      <c r="AE3" s="42"/>
      <c r="AF3" s="43" t="s">
        <v>11</v>
      </c>
      <c r="AG3" s="42" t="s">
        <v>12</v>
      </c>
      <c r="AH3" s="42"/>
      <c r="AI3" s="42"/>
      <c r="AJ3" s="42"/>
      <c r="AK3" s="42"/>
      <c r="AL3" s="42"/>
      <c r="AM3" s="42"/>
      <c r="AN3" s="42"/>
      <c r="AO3" s="42"/>
      <c r="AP3" s="44" t="s">
        <v>13</v>
      </c>
    </row>
    <row r="4" spans="1:42" s="15" customFormat="1" ht="46.5" thickTop="1" thickBot="1">
      <c r="A4" s="41"/>
      <c r="B4" s="40"/>
      <c r="C4" s="40"/>
      <c r="D4" s="40"/>
      <c r="E4" s="7" t="s">
        <v>14</v>
      </c>
      <c r="F4" s="7" t="s">
        <v>15</v>
      </c>
      <c r="G4" s="7" t="s">
        <v>16</v>
      </c>
      <c r="H4" s="7" t="s">
        <v>17</v>
      </c>
      <c r="I4" s="40"/>
      <c r="J4" s="8" t="s">
        <v>18</v>
      </c>
      <c r="K4" s="8" t="s">
        <v>19</v>
      </c>
      <c r="L4" s="8" t="s">
        <v>20</v>
      </c>
      <c r="M4" s="45"/>
      <c r="N4" s="46"/>
      <c r="O4" s="43"/>
      <c r="P4" s="9" t="s">
        <v>21</v>
      </c>
      <c r="Q4" s="10" t="s">
        <v>22</v>
      </c>
      <c r="R4" s="11" t="s">
        <v>23</v>
      </c>
      <c r="S4" s="11" t="s">
        <v>24</v>
      </c>
      <c r="T4" s="11" t="s">
        <v>25</v>
      </c>
      <c r="U4" s="11" t="s">
        <v>26</v>
      </c>
      <c r="V4" s="11" t="s">
        <v>27</v>
      </c>
      <c r="W4" s="11" t="s">
        <v>28</v>
      </c>
      <c r="X4" s="11" t="s">
        <v>17</v>
      </c>
      <c r="Y4" s="11" t="s">
        <v>29</v>
      </c>
      <c r="Z4" s="11" t="s">
        <v>30</v>
      </c>
      <c r="AA4" s="11" t="s">
        <v>31</v>
      </c>
      <c r="AB4" s="43"/>
      <c r="AC4" s="12" t="s">
        <v>18</v>
      </c>
      <c r="AD4" s="13" t="s">
        <v>19</v>
      </c>
      <c r="AE4" s="14" t="s">
        <v>20</v>
      </c>
      <c r="AF4" s="43"/>
      <c r="AG4" s="10" t="s">
        <v>32</v>
      </c>
      <c r="AH4" s="11" t="s">
        <v>23</v>
      </c>
      <c r="AI4" s="11" t="s">
        <v>24</v>
      </c>
      <c r="AJ4" s="11" t="s">
        <v>25</v>
      </c>
      <c r="AK4" s="11" t="s">
        <v>26</v>
      </c>
      <c r="AL4" s="11" t="s">
        <v>27</v>
      </c>
      <c r="AM4" s="11" t="s">
        <v>28</v>
      </c>
      <c r="AN4" s="11" t="s">
        <v>17</v>
      </c>
      <c r="AO4" s="11" t="s">
        <v>30</v>
      </c>
      <c r="AP4" s="44"/>
    </row>
    <row r="5" spans="1:42" ht="15.75" thickTop="1"/>
  </sheetData>
  <mergeCells count="16">
    <mergeCell ref="AC3:AE3"/>
    <mergeCell ref="AF3:AF4"/>
    <mergeCell ref="AG3:AO3"/>
    <mergeCell ref="AP3:AP4"/>
    <mergeCell ref="J3:L3"/>
    <mergeCell ref="M3:M4"/>
    <mergeCell ref="N3:N4"/>
    <mergeCell ref="O3:O4"/>
    <mergeCell ref="P3:AA3"/>
    <mergeCell ref="AB3:AB4"/>
    <mergeCell ref="I3:I4"/>
    <mergeCell ref="A3:A4"/>
    <mergeCell ref="B3:B4"/>
    <mergeCell ref="C3:C4"/>
    <mergeCell ref="D3:D4"/>
    <mergeCell ref="E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M23" sqref="M23"/>
    </sheetView>
  </sheetViews>
  <sheetFormatPr defaultRowHeight="15"/>
  <cols>
    <col min="1" max="1" width="10.7109375" style="21" customWidth="1"/>
    <col min="2" max="2" width="16.140625" style="21" customWidth="1"/>
    <col min="3" max="4" width="12.140625" style="21" customWidth="1"/>
    <col min="5" max="5" width="11.5703125" style="21" customWidth="1"/>
    <col min="6" max="6" width="10.85546875" style="21" customWidth="1"/>
    <col min="7" max="7" width="10" style="21" customWidth="1"/>
    <col min="8" max="8" width="9.5703125" style="21" customWidth="1"/>
    <col min="9" max="9" width="9.140625" style="21"/>
    <col min="10" max="10" width="11" style="21" customWidth="1"/>
    <col min="11" max="11" width="11" style="21" bestFit="1" customWidth="1"/>
    <col min="12" max="12" width="6" style="21" customWidth="1"/>
    <col min="13" max="13" width="34.28515625" style="21" customWidth="1"/>
    <col min="14" max="16384" width="9.140625" style="21"/>
  </cols>
  <sheetData>
    <row r="1" spans="1:13" ht="18">
      <c r="A1" s="49" t="s">
        <v>59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8">
      <c r="A2" s="49" t="s">
        <v>48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8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5.75" thickBot="1">
      <c r="A4" s="23" t="s">
        <v>36</v>
      </c>
      <c r="B4" s="24"/>
      <c r="C4" s="24"/>
      <c r="D4" s="24"/>
      <c r="E4" s="24"/>
      <c r="F4" s="24"/>
      <c r="G4" s="24"/>
      <c r="H4" s="24"/>
      <c r="I4" s="24"/>
      <c r="J4" s="25"/>
      <c r="K4" s="25"/>
      <c r="L4" s="25"/>
      <c r="M4" s="24"/>
    </row>
    <row r="5" spans="1:13" ht="15.75" thickBot="1">
      <c r="A5" s="50" t="s">
        <v>2</v>
      </c>
      <c r="B5" s="51" t="s">
        <v>3</v>
      </c>
      <c r="C5" s="51" t="s">
        <v>4</v>
      </c>
      <c r="D5" s="51" t="s">
        <v>5</v>
      </c>
      <c r="E5" s="51" t="s">
        <v>6</v>
      </c>
      <c r="F5" s="51"/>
      <c r="G5" s="51"/>
      <c r="H5" s="51"/>
      <c r="I5" s="51" t="s">
        <v>7</v>
      </c>
      <c r="J5" s="51" t="s">
        <v>8</v>
      </c>
      <c r="K5" s="51"/>
      <c r="L5" s="51"/>
      <c r="M5" s="52" t="s">
        <v>9</v>
      </c>
    </row>
    <row r="6" spans="1:13" ht="35.25" customHeight="1">
      <c r="A6" s="50"/>
      <c r="B6" s="51"/>
      <c r="C6" s="51"/>
      <c r="D6" s="51"/>
      <c r="E6" s="26" t="s">
        <v>35</v>
      </c>
      <c r="F6" s="26" t="s">
        <v>34</v>
      </c>
      <c r="G6" s="26" t="s">
        <v>16</v>
      </c>
      <c r="H6" s="26" t="s">
        <v>17</v>
      </c>
      <c r="I6" s="51"/>
      <c r="J6" s="27" t="s">
        <v>18</v>
      </c>
      <c r="K6" s="27" t="s">
        <v>19</v>
      </c>
      <c r="L6" s="27" t="s">
        <v>20</v>
      </c>
      <c r="M6" s="52"/>
    </row>
    <row r="7" spans="1:13" ht="36.75">
      <c r="A7" s="32"/>
      <c r="B7" s="35" t="s">
        <v>49</v>
      </c>
      <c r="C7" s="35" t="s">
        <v>46</v>
      </c>
      <c r="D7" s="35" t="s">
        <v>70</v>
      </c>
      <c r="E7" s="35" t="s">
        <v>33</v>
      </c>
      <c r="F7" s="35" t="s">
        <v>33</v>
      </c>
      <c r="G7" s="36" t="s">
        <v>73</v>
      </c>
      <c r="H7" s="36" t="s">
        <v>73</v>
      </c>
      <c r="I7" s="35" t="s">
        <v>71</v>
      </c>
      <c r="J7" s="37">
        <f>K7+L7</f>
        <v>36000</v>
      </c>
      <c r="K7" s="37">
        <f>12*3000</f>
        <v>36000</v>
      </c>
      <c r="L7" s="37"/>
      <c r="M7" s="38" t="s">
        <v>60</v>
      </c>
    </row>
    <row r="8" spans="1:13" ht="36.75">
      <c r="A8" s="32"/>
      <c r="B8" s="35" t="s">
        <v>50</v>
      </c>
      <c r="C8" s="35" t="s">
        <v>46</v>
      </c>
      <c r="D8" s="35" t="s">
        <v>70</v>
      </c>
      <c r="E8" s="35" t="s">
        <v>33</v>
      </c>
      <c r="F8" s="35" t="s">
        <v>33</v>
      </c>
      <c r="G8" s="36" t="s">
        <v>73</v>
      </c>
      <c r="H8" s="36" t="s">
        <v>73</v>
      </c>
      <c r="I8" s="35" t="s">
        <v>71</v>
      </c>
      <c r="J8" s="37">
        <f t="shared" ref="J8:J17" si="0">K8+L8</f>
        <v>7200</v>
      </c>
      <c r="K8" s="37">
        <f>600*12</f>
        <v>7200</v>
      </c>
      <c r="L8" s="37"/>
      <c r="M8" s="38" t="s">
        <v>61</v>
      </c>
    </row>
    <row r="9" spans="1:13" ht="36.75">
      <c r="A9" s="32"/>
      <c r="B9" s="35" t="s">
        <v>51</v>
      </c>
      <c r="C9" s="35" t="s">
        <v>46</v>
      </c>
      <c r="D9" s="35" t="s">
        <v>70</v>
      </c>
      <c r="E9" s="35" t="s">
        <v>33</v>
      </c>
      <c r="F9" s="35" t="s">
        <v>33</v>
      </c>
      <c r="G9" s="36" t="s">
        <v>72</v>
      </c>
      <c r="H9" s="36" t="s">
        <v>72</v>
      </c>
      <c r="I9" s="35" t="s">
        <v>71</v>
      </c>
      <c r="J9" s="37">
        <f t="shared" si="0"/>
        <v>144000</v>
      </c>
      <c r="K9" s="37">
        <f>12*12000</f>
        <v>144000</v>
      </c>
      <c r="L9" s="37"/>
      <c r="M9" s="38" t="s">
        <v>62</v>
      </c>
    </row>
    <row r="10" spans="1:13" ht="38.25" customHeight="1">
      <c r="A10" s="32"/>
      <c r="B10" s="35" t="s">
        <v>53</v>
      </c>
      <c r="C10" s="35" t="s">
        <v>46</v>
      </c>
      <c r="D10" s="35" t="s">
        <v>70</v>
      </c>
      <c r="E10" s="35" t="s">
        <v>33</v>
      </c>
      <c r="F10" s="35" t="s">
        <v>33</v>
      </c>
      <c r="G10" s="36" t="s">
        <v>73</v>
      </c>
      <c r="H10" s="36" t="s">
        <v>73</v>
      </c>
      <c r="I10" s="35" t="s">
        <v>71</v>
      </c>
      <c r="J10" s="37">
        <f t="shared" si="0"/>
        <v>12000</v>
      </c>
      <c r="K10" s="37">
        <v>12000</v>
      </c>
      <c r="L10" s="37"/>
      <c r="M10" s="38" t="s">
        <v>63</v>
      </c>
    </row>
    <row r="11" spans="1:13" ht="37.5" customHeight="1">
      <c r="A11" s="32"/>
      <c r="B11" s="35" t="s">
        <v>52</v>
      </c>
      <c r="C11" s="35" t="s">
        <v>46</v>
      </c>
      <c r="D11" s="35" t="s">
        <v>70</v>
      </c>
      <c r="E11" s="35" t="s">
        <v>33</v>
      </c>
      <c r="F11" s="35" t="s">
        <v>33</v>
      </c>
      <c r="G11" s="36" t="s">
        <v>73</v>
      </c>
      <c r="H11" s="36" t="s">
        <v>73</v>
      </c>
      <c r="I11" s="35" t="s">
        <v>71</v>
      </c>
      <c r="J11" s="37">
        <f t="shared" si="0"/>
        <v>6000</v>
      </c>
      <c r="K11" s="37">
        <v>6000</v>
      </c>
      <c r="L11" s="37"/>
      <c r="M11" s="38" t="s">
        <v>64</v>
      </c>
    </row>
    <row r="12" spans="1:13" ht="36.75">
      <c r="A12" s="32"/>
      <c r="B12" s="35" t="s">
        <v>54</v>
      </c>
      <c r="C12" s="35" t="s">
        <v>46</v>
      </c>
      <c r="D12" s="35" t="s">
        <v>69</v>
      </c>
      <c r="E12" s="35" t="s">
        <v>33</v>
      </c>
      <c r="F12" s="35" t="s">
        <v>33</v>
      </c>
      <c r="G12" s="36" t="s">
        <v>73</v>
      </c>
      <c r="H12" s="36" t="s">
        <v>73</v>
      </c>
      <c r="I12" s="35" t="s">
        <v>71</v>
      </c>
      <c r="J12" s="37">
        <f t="shared" si="0"/>
        <v>6000</v>
      </c>
      <c r="K12" s="37">
        <f>500*12</f>
        <v>6000</v>
      </c>
      <c r="L12" s="37"/>
      <c r="M12" s="38" t="s">
        <v>65</v>
      </c>
    </row>
    <row r="13" spans="1:13" ht="48.75">
      <c r="A13" s="32"/>
      <c r="B13" s="35" t="s">
        <v>57</v>
      </c>
      <c r="C13" s="35" t="s">
        <v>46</v>
      </c>
      <c r="D13" s="35" t="s">
        <v>69</v>
      </c>
      <c r="E13" s="35" t="s">
        <v>33</v>
      </c>
      <c r="F13" s="35" t="s">
        <v>33</v>
      </c>
      <c r="G13" s="36" t="s">
        <v>73</v>
      </c>
      <c r="H13" s="36" t="s">
        <v>73</v>
      </c>
      <c r="I13" s="35" t="s">
        <v>71</v>
      </c>
      <c r="J13" s="37">
        <f t="shared" si="0"/>
        <v>42000</v>
      </c>
      <c r="K13" s="37">
        <f>3500*12</f>
        <v>42000</v>
      </c>
      <c r="L13" s="37"/>
      <c r="M13" s="38" t="s">
        <v>66</v>
      </c>
    </row>
    <row r="14" spans="1:13" ht="36.75">
      <c r="A14" s="32"/>
      <c r="B14" s="35" t="s">
        <v>55</v>
      </c>
      <c r="C14" s="35" t="s">
        <v>46</v>
      </c>
      <c r="D14" s="35" t="s">
        <v>69</v>
      </c>
      <c r="E14" s="35" t="s">
        <v>33</v>
      </c>
      <c r="F14" s="35" t="s">
        <v>33</v>
      </c>
      <c r="G14" s="36" t="s">
        <v>73</v>
      </c>
      <c r="H14" s="36" t="s">
        <v>73</v>
      </c>
      <c r="I14" s="35" t="s">
        <v>71</v>
      </c>
      <c r="J14" s="37">
        <f t="shared" si="0"/>
        <v>40800</v>
      </c>
      <c r="K14" s="37">
        <f>3400*12</f>
        <v>40800</v>
      </c>
      <c r="L14" s="37"/>
      <c r="M14" s="38" t="s">
        <v>67</v>
      </c>
    </row>
    <row r="15" spans="1:13" ht="36.75">
      <c r="A15" s="32"/>
      <c r="B15" s="35" t="s">
        <v>56</v>
      </c>
      <c r="C15" s="35" t="s">
        <v>46</v>
      </c>
      <c r="D15" s="35" t="s">
        <v>69</v>
      </c>
      <c r="E15" s="35" t="s">
        <v>33</v>
      </c>
      <c r="F15" s="35" t="s">
        <v>33</v>
      </c>
      <c r="G15" s="36" t="s">
        <v>73</v>
      </c>
      <c r="H15" s="36" t="s">
        <v>73</v>
      </c>
      <c r="I15" s="35" t="s">
        <v>71</v>
      </c>
      <c r="J15" s="37">
        <f t="shared" si="0"/>
        <v>96000</v>
      </c>
      <c r="K15" s="37">
        <f>8000*12</f>
        <v>96000</v>
      </c>
      <c r="L15" s="37"/>
      <c r="M15" s="39" t="s">
        <v>58</v>
      </c>
    </row>
    <row r="16" spans="1:13" ht="48.75">
      <c r="A16" s="32"/>
      <c r="B16" s="35" t="s">
        <v>68</v>
      </c>
      <c r="C16" s="35" t="s">
        <v>46</v>
      </c>
      <c r="D16" s="35" t="s">
        <v>70</v>
      </c>
      <c r="E16" s="35" t="s">
        <v>33</v>
      </c>
      <c r="F16" s="35" t="s">
        <v>33</v>
      </c>
      <c r="G16" s="36" t="s">
        <v>73</v>
      </c>
      <c r="H16" s="36" t="s">
        <v>73</v>
      </c>
      <c r="I16" s="35" t="s">
        <v>71</v>
      </c>
      <c r="J16" s="37">
        <v>45000</v>
      </c>
      <c r="K16" s="37">
        <v>45000</v>
      </c>
      <c r="L16" s="37"/>
      <c r="M16" s="38" t="s">
        <v>74</v>
      </c>
    </row>
    <row r="17" spans="1:13">
      <c r="A17" s="32"/>
      <c r="B17" s="19"/>
      <c r="C17" s="19"/>
      <c r="D17" s="19"/>
      <c r="E17" s="19"/>
      <c r="F17" s="19"/>
      <c r="G17" s="16"/>
      <c r="H17" s="16"/>
      <c r="I17" s="19"/>
      <c r="J17" s="20">
        <f t="shared" si="0"/>
        <v>0</v>
      </c>
      <c r="K17" s="20"/>
      <c r="L17" s="20"/>
      <c r="M17" s="34"/>
    </row>
    <row r="18" spans="1:13" ht="15.75" thickBot="1">
      <c r="A18" s="47" t="s">
        <v>47</v>
      </c>
      <c r="B18" s="48"/>
      <c r="C18" s="48"/>
      <c r="D18" s="48"/>
      <c r="E18" s="48"/>
      <c r="F18" s="48"/>
      <c r="G18" s="48"/>
      <c r="H18" s="48"/>
      <c r="I18" s="48"/>
      <c r="J18" s="33">
        <f>SUM(J13:J16)</f>
        <v>223800</v>
      </c>
      <c r="K18" s="33">
        <f>SUM(K13:K16)</f>
        <v>223800</v>
      </c>
      <c r="L18" s="17"/>
      <c r="M18" s="18"/>
    </row>
    <row r="19" spans="1:13" s="29" customFormat="1" ht="9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s="29" customFormat="1" ht="14.25">
      <c r="A20" s="28" t="s">
        <v>37</v>
      </c>
      <c r="B20" s="28"/>
      <c r="C20" s="28"/>
      <c r="D20" s="28"/>
      <c r="E20" s="28" t="s">
        <v>40</v>
      </c>
      <c r="F20" s="28"/>
      <c r="G20" s="28"/>
      <c r="H20" s="28"/>
      <c r="I20" s="28"/>
      <c r="J20" s="28" t="s">
        <v>43</v>
      </c>
      <c r="K20" s="28"/>
      <c r="L20" s="28"/>
      <c r="M20" s="28"/>
    </row>
    <row r="21" spans="1:13" s="29" customFormat="1" ht="14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s="29" customFormat="1" ht="14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s="31" customFormat="1">
      <c r="A23" s="30"/>
      <c r="B23" s="30" t="s">
        <v>38</v>
      </c>
      <c r="C23" s="30"/>
      <c r="D23" s="30"/>
      <c r="E23" s="30"/>
      <c r="F23" s="30" t="s">
        <v>41</v>
      </c>
      <c r="G23" s="30"/>
      <c r="H23" s="30"/>
      <c r="I23" s="30"/>
      <c r="J23" s="30"/>
      <c r="K23" s="30" t="s">
        <v>44</v>
      </c>
      <c r="L23" s="30"/>
      <c r="M23" s="30"/>
    </row>
    <row r="24" spans="1:13" s="29" customFormat="1" ht="14.25">
      <c r="B24" s="29" t="s">
        <v>39</v>
      </c>
      <c r="F24" s="29" t="s">
        <v>42</v>
      </c>
      <c r="K24" s="29" t="s">
        <v>45</v>
      </c>
    </row>
    <row r="25" spans="1:13" s="29" customFormat="1" ht="14.25"/>
  </sheetData>
  <mergeCells count="11">
    <mergeCell ref="A18:I18"/>
    <mergeCell ref="A1:M1"/>
    <mergeCell ref="A5:A6"/>
    <mergeCell ref="B5:B6"/>
    <mergeCell ref="C5:C6"/>
    <mergeCell ref="D5:D6"/>
    <mergeCell ref="E5:H5"/>
    <mergeCell ref="I5:I6"/>
    <mergeCell ref="J5:L5"/>
    <mergeCell ref="M5:M6"/>
    <mergeCell ref="A2:M2"/>
  </mergeCells>
  <printOptions horizontalCentered="1"/>
  <pageMargins left="0" right="0" top="0.5" bottom="0.2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2019-10-27T17:34:13Z</cp:lastPrinted>
  <dcterms:created xsi:type="dcterms:W3CDTF">2019-06-11T12:54:51Z</dcterms:created>
  <dcterms:modified xsi:type="dcterms:W3CDTF">2019-10-30T22:34:31Z</dcterms:modified>
</cp:coreProperties>
</file>